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ARIFFE\"/>
    </mc:Choice>
  </mc:AlternateContent>
  <xr:revisionPtr revIDLastSave="0" documentId="8_{565B25D6-B478-4E84-B9C4-F5F17747234D}" xr6:coauthVersionLast="47" xr6:coauthVersionMax="47" xr10:uidLastSave="{00000000-0000-0000-0000-000000000000}"/>
  <bookViews>
    <workbookView xWindow="-120" yWindow="-120" windowWidth="29040" windowHeight="15840" xr2:uid="{778CD47E-FCD4-4C5F-B67D-0FAB0C5603EF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C8" i="1"/>
  <c r="B8" i="1"/>
  <c r="E19" i="1"/>
  <c r="F19" i="1" s="1"/>
  <c r="D16" i="1"/>
  <c r="D13" i="1"/>
  <c r="D12" i="1"/>
  <c r="D11" i="1"/>
  <c r="D7" i="1"/>
  <c r="D6" i="1"/>
  <c r="D10" i="1"/>
  <c r="D4" i="1"/>
  <c r="D5" i="1"/>
  <c r="B2" i="1"/>
  <c r="E12" i="1" s="1"/>
  <c r="F12" i="1" s="1"/>
  <c r="B1" i="1"/>
  <c r="E16" i="1" l="1"/>
  <c r="F16" i="1" s="1"/>
  <c r="E8" i="1"/>
  <c r="E5" i="1"/>
  <c r="F5" i="1" s="1"/>
  <c r="E13" i="1"/>
  <c r="F13" i="1" s="1"/>
  <c r="E6" i="1"/>
  <c r="F6" i="1" s="1"/>
  <c r="E14" i="1"/>
  <c r="F14" i="1" s="1"/>
  <c r="E4" i="1"/>
  <c r="F4" i="1" s="1"/>
  <c r="E7" i="1"/>
  <c r="F7" i="1" s="1"/>
  <c r="E10" i="1"/>
  <c r="F10" i="1" s="1"/>
  <c r="E15" i="1"/>
  <c r="F15" i="1" s="1"/>
  <c r="E11" i="1"/>
  <c r="F11" i="1" s="1"/>
  <c r="E20" i="1"/>
  <c r="F20" i="1" s="1"/>
</calcChain>
</file>

<file path=xl/sharedStrings.xml><?xml version="1.0" encoding="utf-8"?>
<sst xmlns="http://schemas.openxmlformats.org/spreadsheetml/2006/main" count="40" uniqueCount="34">
  <si>
    <t>TIPOLOGIA DI DIFFUSIONE/ESPOSIZIONE PUBBLICITARIA</t>
  </si>
  <si>
    <t>COEFFICIENTE TARIFFA
GIORNALIERA</t>
  </si>
  <si>
    <t>TARIFFA
ANNUALE</t>
  </si>
  <si>
    <t>TARIFFA
GIORNALIERA</t>
  </si>
  <si>
    <t>COEFFICIENTE 
TARIFFA ANNUALE</t>
  </si>
  <si>
    <t>Pubblicità effettuata sia in forma opaca che luminosa di superficie fino ad 1 mq (tariffa base sotto il metro)</t>
  </si>
  <si>
    <t>Pubblicità effettuata sia in forma opaca che luminosa di superficie tra 1 mq e 5 mq (tariffa base sopra il metro)</t>
  </si>
  <si>
    <t xml:space="preserve">Pubblicità effettuata sia in forma opaca che luminosa di superficie tra 5 mq e 8 mq </t>
  </si>
  <si>
    <t xml:space="preserve">Pubblicità effettuata sia in forma opaca che luminosa di superficie superiore 8 mq </t>
  </si>
  <si>
    <t>Esposizione pubblicitaria effettuata con pannelli luminosi, display anche a messaggio variabile fino a 1 mq</t>
  </si>
  <si>
    <t>Esposizione pubblicitaria effettuata con pannelli luminosi, display anche a messaggio variabile tra 1 mq e 5 mq</t>
  </si>
  <si>
    <t>Esposizione pubblicitaria effettuata con pannelli luminosi, display anche a messaggio variabile tra 5 mq e 8 mq</t>
  </si>
  <si>
    <t>Esposizione pubblicitaria effettuata con pannelli luminosi, display anche a messaggio variabile superiore a 8 mq</t>
  </si>
  <si>
    <t>Diffusione pubblicitaria effettuata tramite la distribuzione di materiale pubblicitaria  compreso il volantinaggio</t>
  </si>
  <si>
    <t>Diffusione pubblicitaria effettuata tramite la pubblicità sonora</t>
  </si>
  <si>
    <t>Pubblicità visiva effettuata per conto proprio o altrui all'interno o all'esterno di veicoli fino a 3 mq</t>
  </si>
  <si>
    <t>Pubblicità visiva effettuata per conto proprio o altrui all'interno o all'esterno di veicoli compresi i camion vela  oltre i 3 mq</t>
  </si>
  <si>
    <t>Pubblicità visiva effettuata da aeromobili  mediante scritte, striscioni, disegni fumogeni, lancio di oggetti o manifestini, ivi compresa quella eseguita su specchi acquei  e fasce marittime limitrofi al territorio comunale, per ogni giorno o frazione, indipendentemente dai soggetti pubblicizzati,</t>
  </si>
  <si>
    <t>Pubblicità eseguita con palloni frenati e similari.</t>
  </si>
  <si>
    <t>Esposizione pubblicitaria effettuata con striscione trasversale che attraversa la strada o la piazza</t>
  </si>
  <si>
    <t>TARIFFA
GIORNALIERA dal 01/06 al 30/09 (+ 50%)</t>
  </si>
  <si>
    <t>Tariffa annuale permanente</t>
  </si>
  <si>
    <t>tariffa giornaliera</t>
  </si>
  <si>
    <t>0.34</t>
  </si>
  <si>
    <t>*</t>
  </si>
  <si>
    <t>**</t>
  </si>
  <si>
    <t xml:space="preserve">Pubblicità effettuata sia in forma  luminosa di superficie fino a 5 mq </t>
  </si>
  <si>
    <t>Per l’esposizione pubblicitaria effettuata in forma luminosa o illuminatala il canone dovuto in relazione alla tipologia di esposizione e superficie è maggiorato del</t>
  </si>
  <si>
    <t xml:space="preserve">         100% superfici inferiori a 5 mq.</t>
  </si>
  <si>
    <t xml:space="preserve">70% superfici tra 5 mq. E 8 mq. </t>
  </si>
  <si>
    <t>50% superficie superiori a 8 mq.</t>
  </si>
  <si>
    <t>* si applicano le tariffe della pubblicità a metratura</t>
  </si>
  <si>
    <r>
      <t xml:space="preserve">** </t>
    </r>
    <r>
      <rPr>
        <sz val="12"/>
        <color indexed="8"/>
        <rFont val="Times New Roman"/>
        <family val="1"/>
      </rPr>
      <t xml:space="preserve">il canone, per ciascun metro quadrato e per ogni periodo di esposizione di 15 giorni o frazione, è determinato applicando la tariffa prevista per la pubblicità ordinaria annuale.   </t>
    </r>
  </si>
  <si>
    <r>
      <t xml:space="preserve">Dal 1 giugno al 30 settembre per la Pubblicità Giornaliera è previsto un aumento del 50% della </t>
    </r>
    <r>
      <rPr>
        <b/>
        <sz val="11"/>
        <color indexed="8"/>
        <rFont val="Times New Roman"/>
        <family val="1"/>
      </rPr>
      <t>tariffa base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</si>
</sst>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2"/>
      <color indexed="8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24"/>
      </patternFill>
    </fill>
  </fills>
  <borders count="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1" fillId="0" borderId="0" xfId="1"/>
    <xf numFmtId="0" fontId="1" fillId="0" borderId="0" xfId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/>
    <xf numFmtId="2" fontId="4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2" borderId="2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9" fontId="7" fillId="0" borderId="3" xfId="1" applyNumberFormat="1" applyFont="1" applyBorder="1" applyAlignment="1">
      <alignment horizontal="center" wrapText="1"/>
    </xf>
    <xf numFmtId="9" fontId="7" fillId="0" borderId="4" xfId="1" applyNumberFormat="1" applyFont="1" applyBorder="1" applyAlignment="1">
      <alignment horizontal="center" wrapText="1"/>
    </xf>
    <xf numFmtId="9" fontId="7" fillId="0" borderId="5" xfId="1" applyNumberFormat="1" applyFont="1" applyBorder="1" applyAlignment="1">
      <alignment horizontal="center" wrapText="1"/>
    </xf>
    <xf numFmtId="9" fontId="7" fillId="0" borderId="6" xfId="1" applyNumberFormat="1" applyFont="1" applyBorder="1" applyAlignment="1">
      <alignment horizontal="center" wrapText="1"/>
    </xf>
    <xf numFmtId="9" fontId="7" fillId="0" borderId="7" xfId="1" applyNumberFormat="1" applyFont="1" applyBorder="1" applyAlignment="1">
      <alignment horizontal="center" wrapText="1"/>
    </xf>
    <xf numFmtId="0" fontId="7" fillId="0" borderId="8" xfId="1" applyFont="1" applyBorder="1" applyAlignment="1">
      <alignment horizontal="center" wrapText="1"/>
    </xf>
    <xf numFmtId="0" fontId="6" fillId="0" borderId="0" xfId="1" applyFont="1"/>
    <xf numFmtId="0" fontId="8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44" fontId="3" fillId="0" borderId="0" xfId="0" applyNumberFormat="1" applyFont="1" applyAlignment="1">
      <alignment horizontal="center"/>
    </xf>
    <xf numFmtId="0" fontId="3" fillId="0" borderId="0" xfId="0" applyNumberFormat="1" applyFont="1"/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</cellXfs>
  <cellStyles count="2">
    <cellStyle name="Excel Built-in Normal" xfId="1" xr:uid="{0907C807-C6F7-4BE5-9817-28E425BD02F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B305B-D093-4068-94A3-05819894BEC4}">
  <sheetPr>
    <pageSetUpPr fitToPage="1"/>
  </sheetPr>
  <dimension ref="A1:F32"/>
  <sheetViews>
    <sheetView tabSelected="1" workbookViewId="0">
      <selection activeCell="M23" sqref="M23"/>
    </sheetView>
  </sheetViews>
  <sheetFormatPr defaultRowHeight="15" x14ac:dyDescent="0.25"/>
  <cols>
    <col min="1" max="1" width="75.5703125" customWidth="1"/>
    <col min="2" max="2" width="12.85546875" style="1" customWidth="1"/>
    <col min="3" max="3" width="11.5703125" customWidth="1"/>
    <col min="4" max="4" width="12" style="2" customWidth="1"/>
    <col min="5" max="5" width="11.5703125" customWidth="1"/>
    <col min="6" max="6" width="13.140625" customWidth="1"/>
    <col min="9" max="9" width="9.7109375" bestFit="1" customWidth="1"/>
  </cols>
  <sheetData>
    <row r="1" spans="1:6" s="6" customFormat="1" x14ac:dyDescent="0.25">
      <c r="A1" s="22" t="s">
        <v>21</v>
      </c>
      <c r="B1" s="5">
        <f>46.7718*1.038</f>
        <v>48.549128400000001</v>
      </c>
      <c r="D1" s="7"/>
    </row>
    <row r="2" spans="1:6" s="6" customFormat="1" x14ac:dyDescent="0.25">
      <c r="A2" s="22" t="s">
        <v>22</v>
      </c>
      <c r="B2" s="8">
        <f>0.7*1.038</f>
        <v>0.72660000000000002</v>
      </c>
      <c r="D2" s="7"/>
    </row>
    <row r="3" spans="1:6" s="6" customFormat="1" ht="49.5" customHeight="1" x14ac:dyDescent="0.25">
      <c r="A3" s="10" t="s">
        <v>0</v>
      </c>
      <c r="B3" s="23" t="s">
        <v>4</v>
      </c>
      <c r="C3" s="23" t="s">
        <v>1</v>
      </c>
      <c r="D3" s="24" t="s">
        <v>2</v>
      </c>
      <c r="E3" s="23" t="s">
        <v>3</v>
      </c>
      <c r="F3" s="23" t="s">
        <v>20</v>
      </c>
    </row>
    <row r="4" spans="1:6" s="6" customFormat="1" x14ac:dyDescent="0.25">
      <c r="A4" s="9" t="s">
        <v>5</v>
      </c>
      <c r="B4" s="25" t="s">
        <v>23</v>
      </c>
      <c r="C4" s="9">
        <v>1.91</v>
      </c>
      <c r="D4" s="26">
        <f>48.5491*0.34</f>
        <v>16.506694000000003</v>
      </c>
      <c r="E4" s="9">
        <f>B2*C4</f>
        <v>1.3878060000000001</v>
      </c>
      <c r="F4" s="9">
        <f>E4+(E4*0.5)</f>
        <v>2.081709</v>
      </c>
    </row>
    <row r="5" spans="1:6" s="6" customFormat="1" x14ac:dyDescent="0.25">
      <c r="A5" s="9" t="s">
        <v>6</v>
      </c>
      <c r="B5" s="27">
        <v>0.46</v>
      </c>
      <c r="C5" s="9">
        <v>2.58</v>
      </c>
      <c r="D5" s="26">
        <f>48.5491*0.46</f>
        <v>22.332586000000003</v>
      </c>
      <c r="E5" s="9">
        <f>B2*C5</f>
        <v>1.8746280000000002</v>
      </c>
      <c r="F5" s="9">
        <f>E5+(E5*0.5)</f>
        <v>2.8119420000000002</v>
      </c>
    </row>
    <row r="6" spans="1:6" s="6" customFormat="1" x14ac:dyDescent="0.25">
      <c r="A6" s="9" t="s">
        <v>7</v>
      </c>
      <c r="B6" s="27">
        <v>0.68</v>
      </c>
      <c r="C6" s="9">
        <v>3.88</v>
      </c>
      <c r="D6" s="26">
        <f>48.5491*0.68</f>
        <v>33.013388000000006</v>
      </c>
      <c r="E6" s="9">
        <f>B2*C6</f>
        <v>2.8192080000000002</v>
      </c>
      <c r="F6" s="9">
        <f>E6+(E6*0.5)</f>
        <v>4.2288120000000005</v>
      </c>
    </row>
    <row r="7" spans="1:6" s="6" customFormat="1" x14ac:dyDescent="0.25">
      <c r="A7" s="9" t="s">
        <v>8</v>
      </c>
      <c r="B7" s="27">
        <v>0.91</v>
      </c>
      <c r="C7" s="9">
        <v>5.18</v>
      </c>
      <c r="D7" s="26">
        <f>48.5491*0.91</f>
        <v>44.179681000000002</v>
      </c>
      <c r="E7" s="9">
        <f>B2*C7</f>
        <v>3.7637879999999999</v>
      </c>
      <c r="F7" s="9">
        <f>E7+(E7*0.5)</f>
        <v>5.6456819999999999</v>
      </c>
    </row>
    <row r="8" spans="1:6" s="6" customFormat="1" x14ac:dyDescent="0.25">
      <c r="A8" s="9" t="s">
        <v>26</v>
      </c>
      <c r="B8" s="27">
        <f>0.91*2</f>
        <v>1.82</v>
      </c>
      <c r="C8" s="9">
        <f>C7*2</f>
        <v>10.36</v>
      </c>
      <c r="D8" s="26">
        <f>48.5491*0.91*2</f>
        <v>88.359362000000004</v>
      </c>
      <c r="E8" s="9">
        <f>B2*C8*2</f>
        <v>15.055152</v>
      </c>
      <c r="F8" s="9"/>
    </row>
    <row r="9" spans="1:6" s="6" customFormat="1" x14ac:dyDescent="0.25">
      <c r="A9" s="9"/>
      <c r="B9" s="27"/>
      <c r="C9" s="9"/>
      <c r="D9" s="26"/>
      <c r="E9" s="9"/>
      <c r="F9" s="9"/>
    </row>
    <row r="10" spans="1:6" s="6" customFormat="1" x14ac:dyDescent="0.25">
      <c r="A10" s="9" t="s">
        <v>9</v>
      </c>
      <c r="B10" s="27">
        <v>1.0329999999999999</v>
      </c>
      <c r="C10" s="9">
        <v>5.9</v>
      </c>
      <c r="D10" s="26">
        <f>48.5491*0.34</f>
        <v>16.506694000000003</v>
      </c>
      <c r="E10" s="9">
        <f>B2*C10</f>
        <v>4.2869400000000004</v>
      </c>
      <c r="F10" s="9">
        <f t="shared" ref="F10:F16" si="0">E10+(E10*0.5)</f>
        <v>6.4304100000000002</v>
      </c>
    </row>
    <row r="11" spans="1:6" s="6" customFormat="1" x14ac:dyDescent="0.25">
      <c r="A11" s="9" t="s">
        <v>10</v>
      </c>
      <c r="B11" s="27">
        <v>1.395</v>
      </c>
      <c r="C11" s="9">
        <v>7.97</v>
      </c>
      <c r="D11" s="26">
        <f>48.5491*1.4</f>
        <v>67.968739999999997</v>
      </c>
      <c r="E11" s="9">
        <f>B2*C11</f>
        <v>5.7910019999999998</v>
      </c>
      <c r="F11" s="9">
        <f t="shared" si="0"/>
        <v>8.6865030000000001</v>
      </c>
    </row>
    <row r="12" spans="1:6" s="6" customFormat="1" x14ac:dyDescent="0.25">
      <c r="A12" s="9" t="s">
        <v>10</v>
      </c>
      <c r="B12" s="27">
        <v>2.0920000000000001</v>
      </c>
      <c r="C12" s="9">
        <v>11.96</v>
      </c>
      <c r="D12" s="26">
        <f>48.5491*2.09</f>
        <v>101.467619</v>
      </c>
      <c r="E12" s="9">
        <f>B2*C12</f>
        <v>8.6901360000000007</v>
      </c>
      <c r="F12" s="9">
        <f t="shared" si="0"/>
        <v>13.035204</v>
      </c>
    </row>
    <row r="13" spans="1:6" s="6" customFormat="1" x14ac:dyDescent="0.25">
      <c r="A13" s="9" t="s">
        <v>11</v>
      </c>
      <c r="B13" s="27">
        <v>2.7890000000000001</v>
      </c>
      <c r="C13" s="9">
        <v>15.94</v>
      </c>
      <c r="D13" s="26">
        <f>48.5491*2.79</f>
        <v>135.451989</v>
      </c>
      <c r="E13" s="9">
        <f>B2*C13</f>
        <v>11.582004</v>
      </c>
      <c r="F13" s="9">
        <f t="shared" si="0"/>
        <v>17.373006</v>
      </c>
    </row>
    <row r="14" spans="1:6" s="6" customFormat="1" x14ac:dyDescent="0.25">
      <c r="A14" s="9" t="s">
        <v>12</v>
      </c>
      <c r="B14" s="27"/>
      <c r="C14" s="9">
        <v>3.68</v>
      </c>
      <c r="D14" s="28"/>
      <c r="E14" s="9">
        <f>B2*C14</f>
        <v>2.6738880000000003</v>
      </c>
      <c r="F14" s="9">
        <f t="shared" si="0"/>
        <v>4.0108320000000006</v>
      </c>
    </row>
    <row r="15" spans="1:6" s="6" customFormat="1" x14ac:dyDescent="0.25">
      <c r="A15" s="9" t="s">
        <v>13</v>
      </c>
      <c r="B15" s="27"/>
      <c r="C15" s="9">
        <v>11.07</v>
      </c>
      <c r="D15" s="28"/>
      <c r="E15" s="9">
        <f>B2*C15</f>
        <v>8.0434619999999999</v>
      </c>
      <c r="F15" s="9">
        <f t="shared" si="0"/>
        <v>12.065193000000001</v>
      </c>
    </row>
    <row r="16" spans="1:6" s="6" customFormat="1" x14ac:dyDescent="0.25">
      <c r="A16" s="9" t="s">
        <v>14</v>
      </c>
      <c r="B16" s="27">
        <v>1.24</v>
      </c>
      <c r="C16" s="9">
        <v>1.91</v>
      </c>
      <c r="D16" s="26">
        <f>48.5491*1.24</f>
        <v>60.200884000000002</v>
      </c>
      <c r="E16" s="9">
        <f>C16*B2</f>
        <v>1.3878060000000001</v>
      </c>
      <c r="F16" s="9">
        <f t="shared" si="0"/>
        <v>2.081709</v>
      </c>
    </row>
    <row r="17" spans="1:6" s="6" customFormat="1" x14ac:dyDescent="0.25">
      <c r="A17" s="9" t="s">
        <v>15</v>
      </c>
      <c r="B17" s="29"/>
      <c r="C17" s="9"/>
      <c r="D17" s="28"/>
      <c r="E17" s="9"/>
      <c r="F17" s="9"/>
    </row>
    <row r="18" spans="1:6" s="6" customFormat="1" ht="22.5" x14ac:dyDescent="0.25">
      <c r="A18" s="11" t="s">
        <v>16</v>
      </c>
      <c r="B18" s="29" t="s">
        <v>24</v>
      </c>
      <c r="C18" s="29" t="s">
        <v>24</v>
      </c>
      <c r="D18" s="29" t="s">
        <v>24</v>
      </c>
      <c r="E18" s="29" t="s">
        <v>24</v>
      </c>
      <c r="F18" s="9"/>
    </row>
    <row r="19" spans="1:6" s="6" customFormat="1" ht="33.75" x14ac:dyDescent="0.25">
      <c r="A19" s="11" t="s">
        <v>17</v>
      </c>
      <c r="B19" s="29"/>
      <c r="C19" s="9">
        <v>88.5</v>
      </c>
      <c r="D19" s="28"/>
      <c r="E19" s="9">
        <f>0.7266*88.5</f>
        <v>64.304100000000005</v>
      </c>
      <c r="F19" s="9">
        <f>E19+(E19*0.5)</f>
        <v>96.456150000000008</v>
      </c>
    </row>
    <row r="20" spans="1:6" s="6" customFormat="1" x14ac:dyDescent="0.25">
      <c r="A20" s="9" t="s">
        <v>18</v>
      </c>
      <c r="B20" s="29"/>
      <c r="C20" s="9">
        <v>44.3</v>
      </c>
      <c r="D20" s="28"/>
      <c r="E20" s="9">
        <f>B2*C20</f>
        <v>32.188380000000002</v>
      </c>
      <c r="F20" s="9">
        <f>E20+(E20*0.5)</f>
        <v>48.282570000000007</v>
      </c>
    </row>
    <row r="21" spans="1:6" s="6" customFormat="1" x14ac:dyDescent="0.25">
      <c r="A21" s="9" t="s">
        <v>19</v>
      </c>
      <c r="B21" s="8"/>
      <c r="C21" s="8" t="s">
        <v>25</v>
      </c>
      <c r="D21" s="8" t="s">
        <v>25</v>
      </c>
      <c r="E21" s="8" t="s">
        <v>25</v>
      </c>
      <c r="F21" s="8"/>
    </row>
    <row r="22" spans="1:6" s="6" customFormat="1" ht="15.75" thickBot="1" x14ac:dyDescent="0.3">
      <c r="B22" s="8"/>
      <c r="D22" s="7"/>
    </row>
    <row r="23" spans="1:6" s="6" customFormat="1" ht="15.75" thickBot="1" x14ac:dyDescent="0.3">
      <c r="A23" s="30" t="s">
        <v>27</v>
      </c>
      <c r="B23" s="12"/>
      <c r="C23" s="13"/>
      <c r="D23" s="14"/>
    </row>
    <row r="24" spans="1:6" s="6" customFormat="1" ht="46.5" thickBot="1" x14ac:dyDescent="0.3">
      <c r="A24" s="30"/>
      <c r="B24" s="15">
        <v>1</v>
      </c>
      <c r="C24" s="16" t="s">
        <v>28</v>
      </c>
      <c r="D24" s="14"/>
    </row>
    <row r="25" spans="1:6" s="6" customFormat="1" ht="35.25" thickBot="1" x14ac:dyDescent="0.3">
      <c r="A25" s="30"/>
      <c r="B25" s="17">
        <v>0.7</v>
      </c>
      <c r="C25" s="18" t="s">
        <v>29</v>
      </c>
      <c r="D25" s="14"/>
    </row>
    <row r="26" spans="1:6" s="6" customFormat="1" ht="35.25" thickBot="1" x14ac:dyDescent="0.3">
      <c r="A26" s="30"/>
      <c r="B26" s="19">
        <v>0.5</v>
      </c>
      <c r="C26" s="20" t="s">
        <v>30</v>
      </c>
      <c r="D26" s="14"/>
    </row>
    <row r="27" spans="1:6" s="6" customFormat="1" x14ac:dyDescent="0.25">
      <c r="A27" s="21"/>
      <c r="B27" s="14"/>
      <c r="C27" s="14"/>
      <c r="D27" s="14"/>
    </row>
    <row r="28" spans="1:6" s="11" customFormat="1" ht="11.25" x14ac:dyDescent="0.25">
      <c r="A28" s="11" t="s">
        <v>31</v>
      </c>
    </row>
    <row r="29" spans="1:6" s="11" customFormat="1" ht="47.25" x14ac:dyDescent="0.25">
      <c r="A29" s="11" t="s">
        <v>32</v>
      </c>
    </row>
    <row r="30" spans="1:6" s="11" customFormat="1" ht="28.5" x14ac:dyDescent="0.25">
      <c r="A30" s="11" t="s">
        <v>33</v>
      </c>
    </row>
    <row r="31" spans="1:6" x14ac:dyDescent="0.25">
      <c r="A31" s="3"/>
      <c r="B31" s="4"/>
      <c r="C31" s="4"/>
      <c r="D31" s="4"/>
    </row>
    <row r="32" spans="1:6" x14ac:dyDescent="0.25">
      <c r="A32" s="3"/>
      <c r="B32" s="4"/>
      <c r="C32" s="4"/>
      <c r="D32" s="4"/>
    </row>
  </sheetData>
  <mergeCells count="1">
    <mergeCell ref="A23:A26"/>
  </mergeCells>
  <pageMargins left="0.25" right="0.25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Muffoletto</dc:creator>
  <cp:lastModifiedBy>Roberta Rocca</cp:lastModifiedBy>
  <cp:lastPrinted>2022-03-30T12:52:25Z</cp:lastPrinted>
  <dcterms:created xsi:type="dcterms:W3CDTF">2022-02-10T09:16:05Z</dcterms:created>
  <dcterms:modified xsi:type="dcterms:W3CDTF">2022-03-31T08:11:32Z</dcterms:modified>
</cp:coreProperties>
</file>